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OB\OneDrive - AFAS Software B.V\Documents\TEST\"/>
    </mc:Choice>
  </mc:AlternateContent>
  <xr:revisionPtr revIDLastSave="456" documentId="8_{A1F1F951-AD70-40C6-AEE6-1BE719145D92}" xr6:coauthVersionLast="43" xr6:coauthVersionMax="43" xr10:uidLastSave="{46F3FD06-D52D-4767-A437-F851B8CA4DAC}"/>
  <bookViews>
    <workbookView xWindow="-120" yWindow="-120" windowWidth="29040" windowHeight="15840" xr2:uid="{00000000-000D-0000-FFFF-FFFF00000000}"/>
  </bookViews>
  <sheets>
    <sheet name="Huidig salarisverwerkingssyst." sheetId="1" r:id="rId1"/>
    <sheet name="Statustabel" sheetId="2" r:id="rId2"/>
    <sheet name="Pensioenpremie" sheetId="3" r:id="rId3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6" i="3" l="1"/>
  <c r="C13" i="3"/>
  <c r="C15" i="3"/>
  <c r="C8" i="3"/>
  <c r="C11" i="3" s="1"/>
</calcChain>
</file>

<file path=xl/sharedStrings.xml><?xml version="1.0" encoding="utf-8"?>
<sst xmlns="http://schemas.openxmlformats.org/spreadsheetml/2006/main" count="274" uniqueCount="142">
  <si>
    <t>Omschrijving</t>
  </si>
  <si>
    <t>Bedrijfseigenregeling</t>
  </si>
  <si>
    <t>Parttime% toepassen</t>
  </si>
  <si>
    <t>Bruto, netto of gebruteerd</t>
  </si>
  <si>
    <t>Prorata bij in- en uitdienst</t>
  </si>
  <si>
    <t>Inhouding of uitbetaling</t>
  </si>
  <si>
    <t>Onderdeel WKR</t>
  </si>
  <si>
    <t>Opmerking / verduidelijking</t>
  </si>
  <si>
    <t>Geef aan of het component belast of onbelast is, of dat er gebruteerd moet worden</t>
  </si>
  <si>
    <t>Als een medewerker uitdienst gaat, moet er dan prorata gerekend worden?</t>
  </si>
  <si>
    <t>Soort mutatie</t>
  </si>
  <si>
    <t>Is het een vast component of wordt het variabel geboekt o.b.v. bijvoorbeeld declaraties.</t>
  </si>
  <si>
    <t>Moet er rekening gehouden worden met het parttime%?</t>
  </si>
  <si>
    <t>Geef eventuele opmerkingen of bijzonderheden aan.</t>
  </si>
  <si>
    <t>Geef aan of het component een uitbetaling of inhouding is.</t>
  </si>
  <si>
    <t>De omschrijving van het component.</t>
  </si>
  <si>
    <t>Valt het component onder de werkkostenregeling?</t>
  </si>
  <si>
    <t>Profit NR intern</t>
  </si>
  <si>
    <t>Stamnummer Profit</t>
  </si>
  <si>
    <t>Salaris (uit uren gewerkt)</t>
  </si>
  <si>
    <t>100.001.002</t>
  </si>
  <si>
    <t>2466</t>
  </si>
  <si>
    <t>Verlof uren kopen</t>
  </si>
  <si>
    <t>100.009.007</t>
  </si>
  <si>
    <t>Verkopen vakantie-uren</t>
  </si>
  <si>
    <t>100.019.002</t>
  </si>
  <si>
    <t>3881</t>
  </si>
  <si>
    <t>Uitbetaling</t>
  </si>
  <si>
    <t>Bruto</t>
  </si>
  <si>
    <t>Ja</t>
  </si>
  <si>
    <t>Vast</t>
  </si>
  <si>
    <t>CAO</t>
  </si>
  <si>
    <t>Nee</t>
  </si>
  <si>
    <t>Salaris obv salarisregel</t>
  </si>
  <si>
    <t>Uitbetaling verlof uren</t>
  </si>
  <si>
    <t>Inhouding verlof uren</t>
  </si>
  <si>
    <t>Inhouding</t>
  </si>
  <si>
    <t>Nvt</t>
  </si>
  <si>
    <t xml:space="preserve">Bij uitbetaling ook 8% vakantietoeslag van toepassing. </t>
  </si>
  <si>
    <t>Bij vermindering ook 8% vakantietoeslag in mindering brengen.</t>
  </si>
  <si>
    <t>1401</t>
  </si>
  <si>
    <t>Variabel</t>
  </si>
  <si>
    <t>Output</t>
  </si>
  <si>
    <t>100.003.024</t>
  </si>
  <si>
    <t>Persoonlijke toeslag</t>
  </si>
  <si>
    <t>Is het component onderdeel van de CAO of een bedrijfseigen regeling?</t>
  </si>
  <si>
    <t>Pensioenpremie medewerker</t>
  </si>
  <si>
    <t>Pensioenpremie werkgever</t>
  </si>
  <si>
    <t>Parkeergeld vergoeding WKR</t>
  </si>
  <si>
    <t>Netto</t>
  </si>
  <si>
    <t>Bedrijfseigen regeling</t>
  </si>
  <si>
    <t>Zakelijke kilometers</t>
  </si>
  <si>
    <t>Kilometervergoeding (onbelast)</t>
  </si>
  <si>
    <t>Kilometervergoeding (belast)</t>
  </si>
  <si>
    <t>Reiskostenvergoeding woon-werk</t>
  </si>
  <si>
    <t>0,19 cent per kilometer</t>
  </si>
  <si>
    <t>0,09 cent per kilometer</t>
  </si>
  <si>
    <t>Boekingscomponent</t>
  </si>
  <si>
    <t>Getest bij medewerker(s)</t>
  </si>
  <si>
    <t>Testbevindingen</t>
  </si>
  <si>
    <t>Status</t>
  </si>
  <si>
    <t>Testen</t>
  </si>
  <si>
    <t>Getest en akkoord</t>
  </si>
  <si>
    <t>Hertest</t>
  </si>
  <si>
    <t>Verantwoordelijke</t>
  </si>
  <si>
    <t>Test Kees</t>
  </si>
  <si>
    <t>Vul hier de naam + medewerkercode</t>
  </si>
  <si>
    <t>Geef hier op wat de status is</t>
  </si>
  <si>
    <t xml:space="preserve">Vul hier in wie verantwoordelijk is voor testen. </t>
  </si>
  <si>
    <t>Beschrijf hier de bevindingen</t>
  </si>
  <si>
    <t>Testperiode</t>
  </si>
  <si>
    <t xml:space="preserve">Geef aan in welke periode dit getest is. </t>
  </si>
  <si>
    <t>2019/ 1</t>
  </si>
  <si>
    <t>Status code</t>
  </si>
  <si>
    <t>Status omschrijving</t>
  </si>
  <si>
    <t>Getest met bevindingen</t>
  </si>
  <si>
    <t xml:space="preserve">Zie cel hierboven. </t>
  </si>
  <si>
    <t xml:space="preserve">Ook testen bij: Medewerker met een jaarloon onder de franchise; Medewerker met een jaarloon boven pensioengevend maximum; Salariswijziging in de loop van het jaar. </t>
  </si>
  <si>
    <t>Cas de Graaf (CASG); Floor van der Aa (FLOORA); Kees Zandbergen (KEESZ)</t>
  </si>
  <si>
    <t xml:space="preserve">Bij salariswijziging medewerker wijzigt het pensioengevend jaarloon. Dit wordt in januari vastgesteld en mag gedurende het jaar niet wijzigen. Pensioengrondslag dient aangepast te worden naar bepalen in periode 1 van het boekjaar. </t>
  </si>
  <si>
    <t>Testen in de varianten: vaste medewerker fulltime; vaste medewerker parttime; oproepkracht; stagiair (geen salaris); prorata bij indienst; prorata bij roosterwijziging.</t>
  </si>
  <si>
    <t>Eenmalig boeken in periode via Loonmutatie</t>
  </si>
  <si>
    <t xml:space="preserve">Controleren of de reservering vakantietoeslag verhoogd wordt. </t>
  </si>
  <si>
    <t xml:space="preserve">Controleren of de reservering vakantietoeslag ook meegenomen wordt in de berekening. </t>
  </si>
  <si>
    <t xml:space="preserve">Zie rekenregel op apart tabblad. </t>
  </si>
  <si>
    <t>Premieberekening pensioen</t>
  </si>
  <si>
    <t>Ook pensioengevend.</t>
  </si>
  <si>
    <t>Controle of deze toeslag ook pensioengevend is, door deze te activeren in periode 1.</t>
  </si>
  <si>
    <t>2019/ 1 + 2019/ 2</t>
  </si>
  <si>
    <t>Zie cel hierboven.</t>
  </si>
  <si>
    <t>Opmerking AFAS</t>
  </si>
  <si>
    <t xml:space="preserve">Niet vast te boeken bij de medewerker op tabblad looncomponent. </t>
  </si>
  <si>
    <t xml:space="preserve">Aangepast, kan hertest. </t>
  </si>
  <si>
    <t>Bijzonderheden voor test</t>
  </si>
  <si>
    <t>Voor testen handmatig boeken via loonmutatie.</t>
  </si>
  <si>
    <t xml:space="preserve">Voor testen handmatig boeken via loonmutatie. </t>
  </si>
  <si>
    <t>Kees Zandbergen (KEESZ)</t>
  </si>
  <si>
    <t>Floor van der Aa (FLOORA)</t>
  </si>
  <si>
    <t>Regeling</t>
  </si>
  <si>
    <t>Voorbeeld berekening</t>
  </si>
  <si>
    <r>
      <t xml:space="preserve">Premiegrondslag </t>
    </r>
    <r>
      <rPr>
        <sz val="11"/>
        <color theme="1"/>
        <rFont val="Calibri"/>
        <family val="2"/>
        <scheme val="minor"/>
      </rPr>
      <t>is het (fulltime pensioengevend jaarloon - franchise) * parttime %.</t>
    </r>
  </si>
  <si>
    <r>
      <rPr>
        <i/>
        <sz val="11"/>
        <color theme="1"/>
        <rFont val="Calibri"/>
        <family val="2"/>
        <scheme val="minor"/>
      </rPr>
      <t>Pensioengevend jaarloon</t>
    </r>
    <r>
      <rPr>
        <sz val="11"/>
        <color theme="1"/>
        <rFont val="Calibri"/>
        <family val="2"/>
        <scheme val="minor"/>
      </rPr>
      <t xml:space="preserve"> is 12x maandsalaris + 8% vakantietoeslag, gebaseerd op vast loon periode 1. De persoonlijke toeslag is pensioengevend. Het pensioengevend jaarloon wordt gemaximeerd op het wettelijk maximum.</t>
    </r>
  </si>
  <si>
    <t>Vast salaris</t>
  </si>
  <si>
    <t>Franchise</t>
  </si>
  <si>
    <t>Parttime percentage</t>
  </si>
  <si>
    <t>Maximum</t>
  </si>
  <si>
    <t>Jaarloon</t>
  </si>
  <si>
    <t>Vakantietoeslag</t>
  </si>
  <si>
    <t>Premiegrondslag</t>
  </si>
  <si>
    <t>Bijzonderheden</t>
  </si>
  <si>
    <t>Leeftijd vanaf</t>
  </si>
  <si>
    <t>Leeftijd tot</t>
  </si>
  <si>
    <t>Prorata bij indienst</t>
  </si>
  <si>
    <t>Prorata bij uitdienst</t>
  </si>
  <si>
    <t>Peildatum leeftijd</t>
  </si>
  <si>
    <t>1 januari huidig jaar</t>
  </si>
  <si>
    <t>Percentage</t>
  </si>
  <si>
    <t>21 tot 25 jaar</t>
  </si>
  <si>
    <t>25 tot 30 jaar</t>
  </si>
  <si>
    <t>30 tot 35 jaar</t>
  </si>
  <si>
    <t>35 tot 40 jaar</t>
  </si>
  <si>
    <t>40 tot 45 jaar</t>
  </si>
  <si>
    <t>45 tot 50 jaar</t>
  </si>
  <si>
    <t>50 tot 55 jaar</t>
  </si>
  <si>
    <t>55 tot 60 jaar</t>
  </si>
  <si>
    <t>60 tot 65 jaar</t>
  </si>
  <si>
    <t>65 tot 68 jaar</t>
  </si>
  <si>
    <t>Premie werkgever</t>
  </si>
  <si>
    <t>Premie medewerker is 4% per maand</t>
  </si>
  <si>
    <t xml:space="preserve">Premie werkgever op basis van leeftijdsstaffel, zie onderstaand. </t>
  </si>
  <si>
    <t>Premie medewerker</t>
  </si>
  <si>
    <t>Voorbeeld percentage</t>
  </si>
  <si>
    <t>Vast percentage</t>
  </si>
  <si>
    <t>Totale premie afdracht</t>
  </si>
  <si>
    <t>Leeftijdsstaffel werkgever premie percentages</t>
  </si>
  <si>
    <t xml:space="preserve">Boekingscomponent, mutatie komt vanuit declaraties. </t>
  </si>
  <si>
    <t>Cas de Graaf (CASG)</t>
  </si>
  <si>
    <t>Nummer oud systeem</t>
  </si>
  <si>
    <t xml:space="preserve">Geef hier eventuele bijzonderheden die aanvullend getest dienen te worden aan. </t>
  </si>
  <si>
    <t>Dit is het interne nummer in Profit.</t>
  </si>
  <si>
    <t>Dit is het 9-cijferige stamnummer van Profit regelingen.</t>
  </si>
  <si>
    <t xml:space="preserve">Zie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</si>
</sst>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 &quot;€&quot;\ * #,##0.00_ ;_ &quot;€&quot;\ * \-#,##0.00_ ;_ &quot;€&quot;\ * &quot;-&quot;??_ ;_ @_ 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 Narrow"/>
      <family val="2"/>
    </font>
    <font>
      <b/>
      <sz val="10"/>
      <color rgb="FFFFFFFF"/>
      <name val="Arial Narrow"/>
      <family val="2"/>
    </font>
    <font>
      <sz val="9"/>
      <color theme="1"/>
      <name val="Arial Narrow"/>
      <family val="2"/>
    </font>
    <font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theme="4"/>
      </patternFill>
    </fill>
    <fill>
      <patternFill patternType="solid">
        <fgColor theme="2" tint="-0.749992370372631"/>
        <bgColor theme="4" tint="0.79998168889431442"/>
      </patternFill>
    </fill>
  </fills>
  <borders count="6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/>
      <right/>
      <top/>
      <bottom style="medium">
        <color rgb="FF808080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49" fontId="4" fillId="0" borderId="0" xfId="0" applyNumberFormat="1" applyFont="1" applyAlignment="1">
      <alignment wrapText="1"/>
    </xf>
    <xf numFmtId="0" fontId="2" fillId="0" borderId="0" xfId="0" applyFont="1" applyAlignment="1">
      <alignment wrapText="1"/>
    </xf>
    <xf numFmtId="3" fontId="2" fillId="0" borderId="0" xfId="0" applyNumberFormat="1" applyFont="1"/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 wrapText="1"/>
    </xf>
    <xf numFmtId="3" fontId="2" fillId="0" borderId="0" xfId="0" applyNumberFormat="1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/>
    <xf numFmtId="0" fontId="6" fillId="0" borderId="0" xfId="0" applyFont="1"/>
    <xf numFmtId="9" fontId="0" fillId="0" borderId="0" xfId="0" applyNumberFormat="1"/>
    <xf numFmtId="2" fontId="0" fillId="0" borderId="0" xfId="0" applyNumberFormat="1"/>
    <xf numFmtId="2" fontId="6" fillId="0" borderId="0" xfId="0" applyNumberFormat="1" applyFont="1"/>
    <xf numFmtId="0" fontId="0" fillId="0" borderId="0" xfId="0" applyAlignment="1">
      <alignment horizontal="left"/>
    </xf>
    <xf numFmtId="0" fontId="0" fillId="0" borderId="0" xfId="0"/>
    <xf numFmtId="0" fontId="5" fillId="0" borderId="0" xfId="0" applyFont="1"/>
    <xf numFmtId="0" fontId="9" fillId="0" borderId="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right" vertical="center" wrapText="1"/>
    </xf>
    <xf numFmtId="0" fontId="10" fillId="0" borderId="2" xfId="0" applyFont="1" applyFill="1" applyBorder="1" applyAlignment="1">
      <alignment horizontal="left" vertical="center" wrapText="1"/>
    </xf>
    <xf numFmtId="10" fontId="8" fillId="0" borderId="4" xfId="0" applyNumberFormat="1" applyFont="1" applyFill="1" applyBorder="1" applyAlignment="1">
      <alignment horizontal="right" vertical="center" wrapText="1"/>
    </xf>
    <xf numFmtId="0" fontId="10" fillId="0" borderId="3" xfId="0" applyFont="1" applyFill="1" applyBorder="1" applyAlignment="1">
      <alignment horizontal="left" vertical="center" wrapText="1"/>
    </xf>
    <xf numFmtId="10" fontId="8" fillId="0" borderId="0" xfId="0" applyNumberFormat="1" applyFont="1" applyFill="1" applyBorder="1" applyAlignment="1">
      <alignment horizontal="right" vertical="center" wrapText="1"/>
    </xf>
    <xf numFmtId="10" fontId="0" fillId="0" borderId="0" xfId="0" applyNumberFormat="1"/>
    <xf numFmtId="0" fontId="3" fillId="2" borderId="5" xfId="0" applyFont="1" applyFill="1" applyBorder="1"/>
    <xf numFmtId="0" fontId="11" fillId="3" borderId="1" xfId="0" applyFont="1" applyFill="1" applyBorder="1" applyAlignment="1">
      <alignment wrapText="1"/>
    </xf>
    <xf numFmtId="0" fontId="11" fillId="3" borderId="1" xfId="0" applyFont="1" applyFill="1" applyBorder="1"/>
    <xf numFmtId="0" fontId="0" fillId="0" borderId="0" xfId="0" applyAlignment="1">
      <alignment horizontal="left" vertical="top" wrapText="1"/>
    </xf>
    <xf numFmtId="0" fontId="6" fillId="0" borderId="0" xfId="0" applyFont="1" applyAlignment="1">
      <alignment horizontal="left" vertical="top" wrapText="1"/>
    </xf>
  </cellXfs>
  <cellStyles count="2">
    <cellStyle name="Standaard" xfId="0" builtinId="0"/>
    <cellStyle name="Valuta 2" xfId="1" xr:uid="{29AC1583-215B-4391-8E25-C410C8818CFF}"/>
  </cellStyles>
  <dxfs count="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 Narrow"/>
        <family val="2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 style="medium">
          <color rgb="FF80808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 Narrow"/>
        <family val="2"/>
        <scheme val="none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/>
        <right style="medium">
          <color rgb="FF808080"/>
        </right>
        <top/>
        <bottom style="medium">
          <color rgb="FF808080"/>
        </bottom>
      </border>
    </dxf>
    <dxf>
      <border outline="0">
        <left style="medium">
          <color rgb="FF808080"/>
        </left>
        <right style="medium">
          <color rgb="FF808080"/>
        </right>
        <top style="medium">
          <color rgb="FF808080"/>
        </top>
        <bottom style="medium">
          <color rgb="FF808080"/>
        </bottom>
      </border>
    </dxf>
    <dxf>
      <fill>
        <patternFill patternType="none">
          <fgColor indexed="64"/>
          <bgColor auto="1"/>
        </patternFill>
      </fill>
    </dxf>
    <dxf>
      <border outline="0">
        <bottom style="medium">
          <color rgb="FF808080"/>
        </bottom>
      </border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  <numFmt numFmtId="3" formatCode="#,##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top style="thin">
          <color theme="4" tint="0.39997558519241921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none"/>
      </font>
    </dxf>
    <dxf>
      <border outline="0">
        <bottom style="thin">
          <color theme="4" tint="0.399975585192419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none"/>
      </font>
      <fill>
        <patternFill patternType="solid">
          <fgColor theme="4"/>
          <bgColor theme="1"/>
        </patternFill>
      </fill>
    </dxf>
    <dxf>
      <fill>
        <patternFill>
          <bgColor theme="8" tint="0.39994506668294322"/>
        </patternFill>
      </fill>
    </dxf>
    <dxf>
      <fill>
        <patternFill>
          <bgColor rgb="FFFF505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C49D8450-1469-4296-A31F-9CF220A9298C}" name="Tabel4" displayName="Tabel4" ref="A1:S15" totalsRowShown="0" headerRowDxfId="29" dataDxfId="27" headerRowBorderDxfId="28" tableBorderDxfId="26">
  <autoFilter ref="A1:S15" xr:uid="{1CD4DB39-E79D-492A-98C1-C90766956B75}"/>
  <tableColumns count="19">
    <tableColumn id="1" xr3:uid="{2C2EB9B5-4BCF-46D1-BC57-4D096FE86C6E}" name="Nummer oud systeem" dataDxfId="25"/>
    <tableColumn id="2" xr3:uid="{A3DF7D35-E7C6-40CA-84A8-DA18A27CED24}" name="Profit NR intern" dataDxfId="24"/>
    <tableColumn id="3" xr3:uid="{658801DA-7A86-4B3C-B217-D1DBE317F248}" name="Stamnummer Profit" dataDxfId="23"/>
    <tableColumn id="4" xr3:uid="{62DD75DE-FA0A-4D60-9F06-9FB0B1444A7B}" name="Omschrijving" dataDxfId="22"/>
    <tableColumn id="5" xr3:uid="{6E6059CD-55B0-4FE8-BCC1-6345BC3F27D6}" name="Inhouding of uitbetaling" dataDxfId="21"/>
    <tableColumn id="6" xr3:uid="{2FD6483F-F2BC-4C3C-B8FF-6AD92240FB0C}" name="Bruto, netto of gebruteerd" dataDxfId="20"/>
    <tableColumn id="7" xr3:uid="{9BD97E3B-9DE4-46A1-8CAE-49865877C154}" name="Prorata bij in- en uitdienst" dataDxfId="19"/>
    <tableColumn id="8" xr3:uid="{EB8F185F-BFAA-4BDD-8CB2-B7AF280E7D46}" name="Parttime% toepassen" dataDxfId="18"/>
    <tableColumn id="9" xr3:uid="{CA58C885-E3CA-471A-A5E1-80943DA2F6DF}" name="Soort mutatie" dataDxfId="17"/>
    <tableColumn id="10" xr3:uid="{65B7EEC3-D800-4248-9A23-77A426B38565}" name="Bedrijfseigenregeling" dataDxfId="16"/>
    <tableColumn id="11" xr3:uid="{27FB1817-C193-4868-A836-59F093091F5E}" name="Onderdeel WKR" dataDxfId="15"/>
    <tableColumn id="12" xr3:uid="{323C1A50-D791-49C5-9DFE-94B88B6F6974}" name="Opmerking / verduidelijking" dataDxfId="14"/>
    <tableColumn id="13" xr3:uid="{2DB33312-2925-4DBD-A1E1-0DF748ADF048}" name="Bijzonderheden voor test" dataDxfId="13"/>
    <tableColumn id="14" xr3:uid="{F67C3CE2-F02F-4432-9778-10825DD03B57}" name="Getest bij medewerker(s)" dataDxfId="12"/>
    <tableColumn id="15" xr3:uid="{F3684E63-16A3-4D6F-8A01-0722D8F8476D}" name="Status" dataDxfId="11"/>
    <tableColumn id="16" xr3:uid="{0B726078-396D-4037-BB42-32F81AE663E4}" name="Verantwoordelijke" dataDxfId="10"/>
    <tableColumn id="17" xr3:uid="{FB49DDCE-00DC-4D7C-8D8B-4DFE23664E77}" name="Testperiode" dataDxfId="9"/>
    <tableColumn id="18" xr3:uid="{20F35600-D57E-4737-8E47-94935D14BAB0}" name="Testbevindingen" dataDxfId="8"/>
    <tableColumn id="19" xr3:uid="{F9A902AB-535D-4F02-84B0-E12E0C2011E4}" name="Opmerking AFAS" dataDxfId="7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FF59060-3EC7-4818-AD55-936C3EB7A348}" name="Tabel1" displayName="Tabel1" ref="A1:B5" totalsRowShown="0" headerRowDxfId="6">
  <autoFilter ref="A1:B5" xr:uid="{059F0ACF-AA1D-4B04-8E52-1D8866FC8B50}"/>
  <tableColumns count="2">
    <tableColumn id="1" xr3:uid="{DDF99527-DAC0-4D29-B83A-B8D51E3EAAFC}" name="Status code"/>
    <tableColumn id="2" xr3:uid="{81888636-C6C5-4096-A07C-7752404AD7BC}" name="Status omschrijving"/>
  </tableColumns>
  <tableStyleInfo name="TableStyleLight8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FF969B1-4210-46B9-B6DC-9A9A61EDEF12}" name="Tabel2" displayName="Tabel2" ref="A26:B36" totalsRowShown="0" headerRowDxfId="5" dataDxfId="3" headerRowBorderDxfId="4" tableBorderDxfId="2">
  <autoFilter ref="A26:B36" xr:uid="{546480DC-B86D-4EEA-A9A3-D2CEA010FA1F}"/>
  <tableColumns count="2">
    <tableColumn id="1" xr3:uid="{FFE4B357-2BA2-492D-9B29-81EC2D735B19}" name="Leeftijdsstaffel werkgever premie percentages" dataDxfId="1"/>
    <tableColumn id="2" xr3:uid="{E43CCC82-7D75-461E-AAB1-45C5318B6DC6}" name="Percentage" dataDxfId="0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1"/>
  <dimension ref="A1:S15"/>
  <sheetViews>
    <sheetView tabSelected="1" workbookViewId="0">
      <pane ySplit="2" topLeftCell="A3" activePane="bottomLeft" state="frozen"/>
      <selection pane="bottomLeft" activeCell="M7" sqref="M7"/>
    </sheetView>
  </sheetViews>
  <sheetFormatPr defaultRowHeight="15" x14ac:dyDescent="0.25"/>
  <cols>
    <col min="1" max="1" width="22.7109375" style="2" customWidth="1"/>
    <col min="2" max="2" width="17" style="2" customWidth="1"/>
    <col min="3" max="3" width="20.85546875" style="2" customWidth="1"/>
    <col min="4" max="4" width="33.42578125" style="2" customWidth="1"/>
    <col min="5" max="5" width="25.42578125" style="2" hidden="1" customWidth="1"/>
    <col min="6" max="6" width="33" style="2" hidden="1" customWidth="1"/>
    <col min="7" max="7" width="32.140625" style="2" hidden="1" customWidth="1"/>
    <col min="8" max="8" width="22.42578125" hidden="1" customWidth="1"/>
    <col min="9" max="9" width="34.140625" style="2" hidden="1" customWidth="1"/>
    <col min="10" max="10" width="26.140625" style="2" hidden="1" customWidth="1"/>
    <col min="11" max="11" width="18" style="2" hidden="1" customWidth="1"/>
    <col min="12" max="12" width="56.28515625" style="2" customWidth="1"/>
    <col min="13" max="13" width="63.140625" style="2" customWidth="1"/>
    <col min="14" max="14" width="27.140625" style="2" customWidth="1"/>
    <col min="15" max="15" width="20.7109375" style="2" bestFit="1" customWidth="1"/>
    <col min="16" max="16" width="19.85546875" style="2" customWidth="1"/>
    <col min="17" max="17" width="18" style="2" customWidth="1"/>
    <col min="18" max="18" width="72.7109375" style="2" customWidth="1"/>
    <col min="19" max="19" width="21.85546875" style="2" bestFit="1" customWidth="1"/>
    <col min="20" max="16384" width="9.140625" style="2"/>
  </cols>
  <sheetData>
    <row r="1" spans="1:19" ht="12.75" x14ac:dyDescent="0.2">
      <c r="A1" s="25" t="s">
        <v>137</v>
      </c>
      <c r="B1" s="25" t="s">
        <v>17</v>
      </c>
      <c r="C1" s="25" t="s">
        <v>18</v>
      </c>
      <c r="D1" s="25" t="s">
        <v>0</v>
      </c>
      <c r="E1" s="25" t="s">
        <v>5</v>
      </c>
      <c r="F1" s="25" t="s">
        <v>3</v>
      </c>
      <c r="G1" s="25" t="s">
        <v>4</v>
      </c>
      <c r="H1" s="25" t="s">
        <v>2</v>
      </c>
      <c r="I1" s="25" t="s">
        <v>10</v>
      </c>
      <c r="J1" s="25" t="s">
        <v>1</v>
      </c>
      <c r="K1" s="25" t="s">
        <v>6</v>
      </c>
      <c r="L1" s="25" t="s">
        <v>7</v>
      </c>
      <c r="M1" s="25" t="s">
        <v>93</v>
      </c>
      <c r="N1" s="25" t="s">
        <v>58</v>
      </c>
      <c r="O1" s="25" t="s">
        <v>60</v>
      </c>
      <c r="P1" s="25" t="s">
        <v>64</v>
      </c>
      <c r="Q1" s="25" t="s">
        <v>70</v>
      </c>
      <c r="R1" s="25" t="s">
        <v>59</v>
      </c>
      <c r="S1" s="25" t="s">
        <v>90</v>
      </c>
    </row>
    <row r="2" spans="1:19" s="1" customFormat="1" ht="33.75" x14ac:dyDescent="0.2">
      <c r="A2" s="26" t="s">
        <v>141</v>
      </c>
      <c r="B2" s="26" t="s">
        <v>139</v>
      </c>
      <c r="C2" s="26" t="s">
        <v>140</v>
      </c>
      <c r="D2" s="27" t="s">
        <v>15</v>
      </c>
      <c r="E2" s="26" t="s">
        <v>14</v>
      </c>
      <c r="F2" s="26" t="s">
        <v>8</v>
      </c>
      <c r="G2" s="26" t="s">
        <v>9</v>
      </c>
      <c r="H2" s="26" t="s">
        <v>12</v>
      </c>
      <c r="I2" s="26" t="s">
        <v>11</v>
      </c>
      <c r="J2" s="26" t="s">
        <v>45</v>
      </c>
      <c r="K2" s="26" t="s">
        <v>16</v>
      </c>
      <c r="L2" s="26" t="s">
        <v>13</v>
      </c>
      <c r="M2" s="26" t="s">
        <v>138</v>
      </c>
      <c r="N2" s="26" t="s">
        <v>66</v>
      </c>
      <c r="O2" s="26" t="s">
        <v>67</v>
      </c>
      <c r="P2" s="26" t="s">
        <v>68</v>
      </c>
      <c r="Q2" s="26" t="s">
        <v>71</v>
      </c>
      <c r="R2" s="26" t="s">
        <v>69</v>
      </c>
      <c r="S2" s="26"/>
    </row>
    <row r="3" spans="1:19" ht="38.25" x14ac:dyDescent="0.2">
      <c r="A3" s="2">
        <v>456</v>
      </c>
      <c r="B3" s="6" t="s">
        <v>21</v>
      </c>
      <c r="C3" s="6" t="s">
        <v>20</v>
      </c>
      <c r="D3" s="3" t="s">
        <v>19</v>
      </c>
      <c r="E3" s="2" t="s">
        <v>27</v>
      </c>
      <c r="F3" s="2" t="s">
        <v>28</v>
      </c>
      <c r="G3" s="2" t="s">
        <v>29</v>
      </c>
      <c r="H3" s="2" t="s">
        <v>29</v>
      </c>
      <c r="I3" s="2" t="s">
        <v>30</v>
      </c>
      <c r="J3" s="2" t="s">
        <v>31</v>
      </c>
      <c r="K3" s="2" t="s">
        <v>32</v>
      </c>
      <c r="L3" s="4" t="s">
        <v>33</v>
      </c>
      <c r="M3" s="4" t="s">
        <v>80</v>
      </c>
      <c r="N3" s="4" t="s">
        <v>136</v>
      </c>
      <c r="O3" s="2" t="s">
        <v>62</v>
      </c>
      <c r="P3" s="2" t="s">
        <v>65</v>
      </c>
      <c r="Q3" s="2" t="s">
        <v>72</v>
      </c>
      <c r="R3" s="4"/>
    </row>
    <row r="4" spans="1:19" ht="12.75" x14ac:dyDescent="0.2">
      <c r="A4" s="2">
        <v>457</v>
      </c>
      <c r="B4" s="7">
        <v>2869</v>
      </c>
      <c r="C4" s="7" t="s">
        <v>23</v>
      </c>
      <c r="D4" s="3" t="s">
        <v>22</v>
      </c>
      <c r="E4" s="2" t="s">
        <v>27</v>
      </c>
      <c r="F4" s="2" t="s">
        <v>37</v>
      </c>
      <c r="G4" s="2" t="s">
        <v>32</v>
      </c>
      <c r="H4" s="2" t="s">
        <v>32</v>
      </c>
      <c r="I4" s="2" t="s">
        <v>41</v>
      </c>
      <c r="J4" s="2" t="s">
        <v>50</v>
      </c>
      <c r="K4" s="2" t="s">
        <v>32</v>
      </c>
      <c r="L4" s="4" t="s">
        <v>57</v>
      </c>
      <c r="M4" s="4" t="s">
        <v>81</v>
      </c>
      <c r="N4" s="4" t="s">
        <v>136</v>
      </c>
      <c r="O4" s="2" t="s">
        <v>61</v>
      </c>
      <c r="P4" s="2" t="s">
        <v>65</v>
      </c>
      <c r="Q4" s="2" t="s">
        <v>72</v>
      </c>
      <c r="R4" s="4"/>
    </row>
    <row r="5" spans="1:19" ht="12.75" x14ac:dyDescent="0.2">
      <c r="A5" s="2">
        <v>458</v>
      </c>
      <c r="B5" s="9">
        <v>1382</v>
      </c>
      <c r="C5" s="8">
        <v>100003102</v>
      </c>
      <c r="D5" s="3" t="s">
        <v>35</v>
      </c>
      <c r="E5" s="2" t="s">
        <v>27</v>
      </c>
      <c r="F5" s="2" t="s">
        <v>28</v>
      </c>
      <c r="G5" s="2" t="s">
        <v>32</v>
      </c>
      <c r="H5" s="2" t="s">
        <v>32</v>
      </c>
      <c r="I5" s="2" t="s">
        <v>42</v>
      </c>
      <c r="J5" s="2" t="s">
        <v>50</v>
      </c>
      <c r="K5" s="2" t="s">
        <v>32</v>
      </c>
      <c r="L5" s="4" t="s">
        <v>38</v>
      </c>
      <c r="M5" s="4" t="s">
        <v>82</v>
      </c>
      <c r="N5" s="4" t="s">
        <v>136</v>
      </c>
      <c r="O5" s="2" t="s">
        <v>61</v>
      </c>
      <c r="P5" s="2" t="s">
        <v>65</v>
      </c>
      <c r="Q5" s="2" t="s">
        <v>72</v>
      </c>
      <c r="R5" s="4"/>
    </row>
    <row r="6" spans="1:19" ht="12.75" x14ac:dyDescent="0.2">
      <c r="A6" s="2">
        <v>459</v>
      </c>
      <c r="B6" s="7" t="s">
        <v>26</v>
      </c>
      <c r="C6" s="7" t="s">
        <v>25</v>
      </c>
      <c r="D6" s="3" t="s">
        <v>24</v>
      </c>
      <c r="E6" s="2" t="s">
        <v>36</v>
      </c>
      <c r="F6" s="2" t="s">
        <v>37</v>
      </c>
      <c r="G6" s="2" t="s">
        <v>32</v>
      </c>
      <c r="H6" s="2" t="s">
        <v>32</v>
      </c>
      <c r="I6" s="2" t="s">
        <v>41</v>
      </c>
      <c r="J6" s="2" t="s">
        <v>50</v>
      </c>
      <c r="K6" s="2" t="s">
        <v>32</v>
      </c>
      <c r="L6" s="4" t="s">
        <v>57</v>
      </c>
      <c r="M6" s="4" t="s">
        <v>81</v>
      </c>
      <c r="N6" s="4" t="s">
        <v>136</v>
      </c>
      <c r="O6" s="2" t="s">
        <v>62</v>
      </c>
      <c r="P6" s="2" t="s">
        <v>65</v>
      </c>
      <c r="Q6" s="2" t="s">
        <v>72</v>
      </c>
      <c r="R6" s="4"/>
    </row>
    <row r="7" spans="1:19" ht="25.5" x14ac:dyDescent="0.2">
      <c r="A7" s="2">
        <v>460</v>
      </c>
      <c r="B7" s="7" t="s">
        <v>40</v>
      </c>
      <c r="C7" s="7" t="s">
        <v>43</v>
      </c>
      <c r="D7" s="3" t="s">
        <v>34</v>
      </c>
      <c r="E7" s="2" t="s">
        <v>36</v>
      </c>
      <c r="F7" s="2" t="s">
        <v>28</v>
      </c>
      <c r="G7" s="2" t="s">
        <v>32</v>
      </c>
      <c r="H7" s="2" t="s">
        <v>32</v>
      </c>
      <c r="I7" s="2" t="s">
        <v>42</v>
      </c>
      <c r="J7" s="2" t="s">
        <v>50</v>
      </c>
      <c r="K7" s="2" t="s">
        <v>32</v>
      </c>
      <c r="L7" s="4" t="s">
        <v>39</v>
      </c>
      <c r="M7" s="4" t="s">
        <v>83</v>
      </c>
      <c r="N7" s="4" t="s">
        <v>136</v>
      </c>
      <c r="O7" s="2" t="s">
        <v>62</v>
      </c>
      <c r="P7" s="2" t="s">
        <v>65</v>
      </c>
      <c r="Q7" s="2" t="s">
        <v>72</v>
      </c>
      <c r="R7" s="4"/>
    </row>
    <row r="8" spans="1:19" ht="25.5" x14ac:dyDescent="0.2">
      <c r="A8" s="2">
        <v>461</v>
      </c>
      <c r="B8" s="2">
        <v>1265</v>
      </c>
      <c r="C8" s="5">
        <v>100003039</v>
      </c>
      <c r="D8" s="2" t="s">
        <v>44</v>
      </c>
      <c r="E8" s="2" t="s">
        <v>27</v>
      </c>
      <c r="F8" s="2" t="s">
        <v>28</v>
      </c>
      <c r="G8" s="2" t="s">
        <v>29</v>
      </c>
      <c r="H8" s="2" t="s">
        <v>29</v>
      </c>
      <c r="I8" s="2" t="s">
        <v>30</v>
      </c>
      <c r="J8" s="2" t="s">
        <v>50</v>
      </c>
      <c r="K8" s="2" t="s">
        <v>32</v>
      </c>
      <c r="L8" s="4" t="s">
        <v>86</v>
      </c>
      <c r="M8" s="4" t="s">
        <v>87</v>
      </c>
      <c r="N8" s="4" t="s">
        <v>96</v>
      </c>
      <c r="O8" s="2" t="s">
        <v>63</v>
      </c>
      <c r="P8" s="2" t="s">
        <v>65</v>
      </c>
      <c r="Q8" s="2" t="s">
        <v>72</v>
      </c>
      <c r="R8" s="4" t="s">
        <v>91</v>
      </c>
      <c r="S8" s="2" t="s">
        <v>92</v>
      </c>
    </row>
    <row r="9" spans="1:19" ht="38.25" x14ac:dyDescent="0.2">
      <c r="A9" s="2">
        <v>462</v>
      </c>
      <c r="B9" s="2">
        <v>1883</v>
      </c>
      <c r="D9" s="2" t="s">
        <v>46</v>
      </c>
      <c r="E9" s="2" t="s">
        <v>36</v>
      </c>
      <c r="F9" s="2" t="s">
        <v>28</v>
      </c>
      <c r="G9" s="2" t="s">
        <v>29</v>
      </c>
      <c r="H9" s="2" t="s">
        <v>29</v>
      </c>
      <c r="I9" s="2" t="s">
        <v>30</v>
      </c>
      <c r="J9" s="2" t="s">
        <v>31</v>
      </c>
      <c r="K9" s="2" t="s">
        <v>32</v>
      </c>
      <c r="L9" s="2" t="s">
        <v>84</v>
      </c>
      <c r="M9" s="4" t="s">
        <v>77</v>
      </c>
      <c r="N9" s="4" t="s">
        <v>78</v>
      </c>
      <c r="O9" s="2" t="s">
        <v>75</v>
      </c>
      <c r="P9" s="2" t="s">
        <v>65</v>
      </c>
      <c r="Q9" s="2" t="s">
        <v>88</v>
      </c>
      <c r="R9" s="4" t="s">
        <v>79</v>
      </c>
    </row>
    <row r="10" spans="1:19" ht="38.25" x14ac:dyDescent="0.2">
      <c r="A10" s="2">
        <v>463</v>
      </c>
      <c r="B10" s="2">
        <v>1884</v>
      </c>
      <c r="D10" s="2" t="s">
        <v>47</v>
      </c>
      <c r="E10" s="2" t="s">
        <v>27</v>
      </c>
      <c r="F10" s="4" t="s">
        <v>37</v>
      </c>
      <c r="G10" s="2" t="s">
        <v>29</v>
      </c>
      <c r="H10" s="2" t="s">
        <v>29</v>
      </c>
      <c r="I10" s="2" t="s">
        <v>30</v>
      </c>
      <c r="J10" s="2" t="s">
        <v>31</v>
      </c>
      <c r="K10" s="2" t="s">
        <v>32</v>
      </c>
      <c r="L10" s="2" t="s">
        <v>84</v>
      </c>
      <c r="M10" s="4" t="s">
        <v>76</v>
      </c>
      <c r="N10" s="4" t="s">
        <v>78</v>
      </c>
      <c r="O10" s="2" t="s">
        <v>75</v>
      </c>
      <c r="P10" s="2" t="s">
        <v>65</v>
      </c>
      <c r="Q10" s="2" t="s">
        <v>88</v>
      </c>
      <c r="R10" s="4" t="s">
        <v>89</v>
      </c>
    </row>
    <row r="11" spans="1:19" ht="12.75" x14ac:dyDescent="0.2">
      <c r="A11" s="2">
        <v>464</v>
      </c>
      <c r="B11" s="2">
        <v>1645</v>
      </c>
      <c r="C11" s="5">
        <v>100008024</v>
      </c>
      <c r="D11" s="2" t="s">
        <v>48</v>
      </c>
      <c r="E11" s="2" t="s">
        <v>27</v>
      </c>
      <c r="F11" s="4" t="s">
        <v>49</v>
      </c>
      <c r="G11" s="2" t="s">
        <v>32</v>
      </c>
      <c r="H11" s="2" t="s">
        <v>32</v>
      </c>
      <c r="I11" s="2" t="s">
        <v>41</v>
      </c>
      <c r="J11" s="2" t="s">
        <v>50</v>
      </c>
      <c r="K11" s="2" t="s">
        <v>29</v>
      </c>
      <c r="L11" s="4" t="s">
        <v>135</v>
      </c>
      <c r="M11" s="4" t="s">
        <v>94</v>
      </c>
      <c r="N11" s="4" t="s">
        <v>97</v>
      </c>
      <c r="O11" s="2" t="s">
        <v>62</v>
      </c>
      <c r="P11" s="2" t="s">
        <v>65</v>
      </c>
      <c r="Q11" s="2" t="s">
        <v>72</v>
      </c>
      <c r="R11" s="4"/>
    </row>
    <row r="12" spans="1:19" ht="12.75" x14ac:dyDescent="0.2">
      <c r="A12" s="2">
        <v>465</v>
      </c>
      <c r="B12" s="2">
        <v>1176</v>
      </c>
      <c r="C12" s="5">
        <v>100008017</v>
      </c>
      <c r="D12" s="2" t="s">
        <v>51</v>
      </c>
      <c r="E12" s="2" t="s">
        <v>27</v>
      </c>
      <c r="F12" s="2" t="s">
        <v>37</v>
      </c>
      <c r="G12" s="2" t="s">
        <v>32</v>
      </c>
      <c r="H12" s="2" t="s">
        <v>32</v>
      </c>
      <c r="I12" s="2" t="s">
        <v>41</v>
      </c>
      <c r="J12" s="2" t="s">
        <v>31</v>
      </c>
      <c r="K12" s="2" t="s">
        <v>32</v>
      </c>
      <c r="L12" s="4" t="s">
        <v>135</v>
      </c>
      <c r="M12" s="4" t="s">
        <v>95</v>
      </c>
      <c r="N12" s="4" t="s">
        <v>96</v>
      </c>
      <c r="O12" s="2" t="s">
        <v>62</v>
      </c>
      <c r="P12" s="2" t="s">
        <v>65</v>
      </c>
      <c r="Q12" s="2" t="s">
        <v>72</v>
      </c>
      <c r="R12" s="4"/>
    </row>
    <row r="13" spans="1:19" ht="12.75" x14ac:dyDescent="0.2">
      <c r="A13" s="2">
        <v>466</v>
      </c>
      <c r="B13" s="2">
        <v>1177</v>
      </c>
      <c r="C13" s="5">
        <v>100008015</v>
      </c>
      <c r="D13" s="2" t="s">
        <v>52</v>
      </c>
      <c r="E13" s="2" t="s">
        <v>27</v>
      </c>
      <c r="F13" s="2" t="s">
        <v>49</v>
      </c>
      <c r="G13" s="2" t="s">
        <v>32</v>
      </c>
      <c r="H13" s="2" t="s">
        <v>32</v>
      </c>
      <c r="I13" s="2" t="s">
        <v>42</v>
      </c>
      <c r="J13" s="2" t="s">
        <v>31</v>
      </c>
      <c r="K13" s="2" t="s">
        <v>32</v>
      </c>
      <c r="L13" s="4" t="s">
        <v>55</v>
      </c>
      <c r="M13" s="4"/>
      <c r="N13" s="4" t="s">
        <v>96</v>
      </c>
      <c r="O13" s="2" t="s">
        <v>62</v>
      </c>
      <c r="P13" s="2" t="s">
        <v>65</v>
      </c>
      <c r="Q13" s="2" t="s">
        <v>72</v>
      </c>
      <c r="R13" s="4"/>
    </row>
    <row r="14" spans="1:19" ht="12.75" x14ac:dyDescent="0.2">
      <c r="A14" s="2">
        <v>467</v>
      </c>
      <c r="B14" s="2">
        <v>1178</v>
      </c>
      <c r="C14" s="5">
        <v>100003003</v>
      </c>
      <c r="D14" s="2" t="s">
        <v>53</v>
      </c>
      <c r="E14" s="2" t="s">
        <v>27</v>
      </c>
      <c r="F14" s="2" t="s">
        <v>28</v>
      </c>
      <c r="G14" s="2" t="s">
        <v>32</v>
      </c>
      <c r="H14" s="2" t="s">
        <v>32</v>
      </c>
      <c r="I14" s="2" t="s">
        <v>42</v>
      </c>
      <c r="J14" s="2" t="s">
        <v>31</v>
      </c>
      <c r="K14" s="2" t="s">
        <v>32</v>
      </c>
      <c r="L14" s="4" t="s">
        <v>56</v>
      </c>
      <c r="M14" s="4"/>
      <c r="N14" s="4" t="s">
        <v>96</v>
      </c>
      <c r="O14" s="2" t="s">
        <v>62</v>
      </c>
      <c r="P14" s="2" t="s">
        <v>65</v>
      </c>
      <c r="Q14" s="2" t="s">
        <v>72</v>
      </c>
      <c r="R14" s="4"/>
    </row>
    <row r="15" spans="1:19" ht="12.75" x14ac:dyDescent="0.2">
      <c r="A15" s="2">
        <v>468</v>
      </c>
      <c r="B15" s="2">
        <v>1174</v>
      </c>
      <c r="C15" s="5">
        <v>100008016</v>
      </c>
      <c r="D15" s="2" t="s">
        <v>54</v>
      </c>
      <c r="E15" s="2" t="s">
        <v>27</v>
      </c>
      <c r="F15" s="2" t="s">
        <v>49</v>
      </c>
      <c r="G15" s="2" t="s">
        <v>29</v>
      </c>
      <c r="H15" s="2" t="s">
        <v>29</v>
      </c>
      <c r="I15" s="2" t="s">
        <v>30</v>
      </c>
      <c r="J15" s="2" t="s">
        <v>31</v>
      </c>
      <c r="K15" s="2" t="s">
        <v>32</v>
      </c>
      <c r="L15" s="4" t="s">
        <v>55</v>
      </c>
      <c r="M15" s="4"/>
      <c r="N15" s="4" t="s">
        <v>97</v>
      </c>
      <c r="O15" s="2" t="s">
        <v>61</v>
      </c>
      <c r="P15" s="2" t="s">
        <v>65</v>
      </c>
      <c r="Q15" s="2" t="s">
        <v>72</v>
      </c>
      <c r="R15" s="4"/>
    </row>
  </sheetData>
  <conditionalFormatting sqref="O3:O15">
    <cfRule type="cellIs" dxfId="33" priority="1" operator="equal">
      <formula>"Hertest"</formula>
    </cfRule>
    <cfRule type="cellIs" dxfId="32" priority="2" operator="equal">
      <formula>"Getest en akkoord"</formula>
    </cfRule>
    <cfRule type="cellIs" dxfId="31" priority="3" operator="equal">
      <formula>"Getest met bevindingen"</formula>
    </cfRule>
    <cfRule type="cellIs" dxfId="30" priority="4" operator="equal">
      <formula>"Testen"</formula>
    </cfRule>
  </conditionalFormatting>
  <pageMargins left="0.7" right="0.7" top="0.75" bottom="0.75" header="0.3" footer="0.3"/>
  <pageSetup paperSize="9" orientation="portrait" horizontalDpi="4294967293" r:id="rId1"/>
  <tableParts count="1">
    <tablePart r:id="rId2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EF0DBB-7FFA-40A9-8DA2-9352AA97055C}">
          <x14:formula1>
            <xm:f>Statustabel!$B$2:$B$5</xm:f>
          </x14:formula1>
          <xm:sqref>O3:O15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1158-2547-4DB7-8F4C-FAF93EC3DA39}">
  <sheetPr codeName="Blad2"/>
  <dimension ref="A1:B5"/>
  <sheetViews>
    <sheetView workbookViewId="0">
      <selection activeCell="B4" sqref="B4"/>
    </sheetView>
  </sheetViews>
  <sheetFormatPr defaultRowHeight="15" x14ac:dyDescent="0.25"/>
  <cols>
    <col min="1" max="1" width="8.7109375" bestFit="1" customWidth="1"/>
    <col min="2" max="2" width="35.28515625" bestFit="1" customWidth="1"/>
  </cols>
  <sheetData>
    <row r="1" spans="1:2" x14ac:dyDescent="0.25">
      <c r="A1" s="10" t="s">
        <v>73</v>
      </c>
      <c r="B1" s="10" t="s">
        <v>74</v>
      </c>
    </row>
    <row r="2" spans="1:2" x14ac:dyDescent="0.25">
      <c r="A2">
        <v>1</v>
      </c>
      <c r="B2" t="s">
        <v>61</v>
      </c>
    </row>
    <row r="3" spans="1:2" x14ac:dyDescent="0.25">
      <c r="A3">
        <v>2</v>
      </c>
      <c r="B3" t="s">
        <v>75</v>
      </c>
    </row>
    <row r="4" spans="1:2" x14ac:dyDescent="0.25">
      <c r="A4">
        <v>3</v>
      </c>
      <c r="B4" t="s">
        <v>62</v>
      </c>
    </row>
    <row r="5" spans="1:2" x14ac:dyDescent="0.25">
      <c r="A5">
        <v>4</v>
      </c>
      <c r="B5" t="s">
        <v>63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BF371F-105E-46AD-9CEE-3F15196FB71C}">
  <sheetPr>
    <tabColor theme="1"/>
  </sheetPr>
  <dimension ref="A1:C36"/>
  <sheetViews>
    <sheetView workbookViewId="0">
      <selection activeCell="A26" sqref="A26"/>
    </sheetView>
  </sheetViews>
  <sheetFormatPr defaultRowHeight="15" x14ac:dyDescent="0.25"/>
  <cols>
    <col min="1" max="1" width="62.42578125" bestFit="1" customWidth="1"/>
    <col min="2" max="2" width="21.42578125" bestFit="1" customWidth="1"/>
    <col min="3" max="3" width="10.5703125" bestFit="1" customWidth="1"/>
  </cols>
  <sheetData>
    <row r="1" spans="1:3" x14ac:dyDescent="0.25">
      <c r="A1" s="10" t="s">
        <v>85</v>
      </c>
    </row>
    <row r="2" spans="1:3" x14ac:dyDescent="0.25">
      <c r="A2" s="10"/>
    </row>
    <row r="3" spans="1:3" x14ac:dyDescent="0.25">
      <c r="A3" s="10" t="s">
        <v>98</v>
      </c>
      <c r="B3" s="10" t="s">
        <v>99</v>
      </c>
    </row>
    <row r="4" spans="1:3" x14ac:dyDescent="0.25">
      <c r="A4" s="28" t="s">
        <v>101</v>
      </c>
      <c r="B4" t="s">
        <v>102</v>
      </c>
      <c r="C4" s="13">
        <v>3000</v>
      </c>
    </row>
    <row r="5" spans="1:3" x14ac:dyDescent="0.25">
      <c r="A5" s="28"/>
      <c r="B5" t="s">
        <v>44</v>
      </c>
      <c r="C5" s="13">
        <v>100</v>
      </c>
    </row>
    <row r="6" spans="1:3" ht="15" customHeight="1" x14ac:dyDescent="0.25">
      <c r="A6" s="28"/>
      <c r="B6" t="s">
        <v>107</v>
      </c>
      <c r="C6" s="12">
        <v>0.08</v>
      </c>
    </row>
    <row r="7" spans="1:3" ht="15" customHeight="1" x14ac:dyDescent="0.25">
      <c r="A7" s="28"/>
      <c r="B7" t="s">
        <v>105</v>
      </c>
      <c r="C7" s="13">
        <v>107593</v>
      </c>
    </row>
    <row r="8" spans="1:3" x14ac:dyDescent="0.25">
      <c r="A8" s="28"/>
      <c r="B8" s="11" t="s">
        <v>106</v>
      </c>
      <c r="C8" s="14">
        <f>MIN((C4+C5)*12*(100%+C6),C7)</f>
        <v>40176</v>
      </c>
    </row>
    <row r="9" spans="1:3" ht="15" customHeight="1" x14ac:dyDescent="0.25">
      <c r="A9" s="29" t="s">
        <v>100</v>
      </c>
      <c r="B9" t="s">
        <v>103</v>
      </c>
      <c r="C9" s="13">
        <v>13785</v>
      </c>
    </row>
    <row r="10" spans="1:3" x14ac:dyDescent="0.25">
      <c r="A10" s="29"/>
      <c r="B10" t="s">
        <v>104</v>
      </c>
      <c r="C10" s="12">
        <v>1</v>
      </c>
    </row>
    <row r="11" spans="1:3" x14ac:dyDescent="0.25">
      <c r="A11" s="29"/>
      <c r="B11" s="11" t="s">
        <v>108</v>
      </c>
      <c r="C11" s="13">
        <f>(C8-C9)*C10</f>
        <v>26391</v>
      </c>
    </row>
    <row r="12" spans="1:3" x14ac:dyDescent="0.25">
      <c r="A12" t="s">
        <v>128</v>
      </c>
      <c r="B12" t="s">
        <v>132</v>
      </c>
      <c r="C12" s="12">
        <v>0.04</v>
      </c>
    </row>
    <row r="13" spans="1:3" s="16" customFormat="1" x14ac:dyDescent="0.25">
      <c r="B13" s="11" t="s">
        <v>130</v>
      </c>
      <c r="C13">
        <f>ROUND(C11/12*C12,2)</f>
        <v>87.97</v>
      </c>
    </row>
    <row r="14" spans="1:3" x14ac:dyDescent="0.25">
      <c r="A14" t="s">
        <v>129</v>
      </c>
      <c r="B14" t="s">
        <v>131</v>
      </c>
      <c r="C14" s="24">
        <v>0.105</v>
      </c>
    </row>
    <row r="15" spans="1:3" x14ac:dyDescent="0.25">
      <c r="B15" s="11" t="s">
        <v>127</v>
      </c>
      <c r="C15">
        <f>ROUND(C11/12*C14,2)</f>
        <v>230.92</v>
      </c>
    </row>
    <row r="16" spans="1:3" x14ac:dyDescent="0.25">
      <c r="B16" s="17" t="s">
        <v>133</v>
      </c>
      <c r="C16" s="17">
        <f>C13+C15</f>
        <v>318.89</v>
      </c>
    </row>
    <row r="17" spans="1:3" s="16" customFormat="1" x14ac:dyDescent="0.25">
      <c r="B17" s="17"/>
      <c r="C17" s="17"/>
    </row>
    <row r="18" spans="1:3" x14ac:dyDescent="0.25">
      <c r="A18" s="10" t="s">
        <v>109</v>
      </c>
    </row>
    <row r="19" spans="1:3" x14ac:dyDescent="0.25">
      <c r="A19" t="s">
        <v>110</v>
      </c>
      <c r="B19" s="15">
        <v>18</v>
      </c>
    </row>
    <row r="20" spans="1:3" x14ac:dyDescent="0.25">
      <c r="A20" t="s">
        <v>111</v>
      </c>
      <c r="B20" s="15">
        <v>68</v>
      </c>
    </row>
    <row r="21" spans="1:3" x14ac:dyDescent="0.25">
      <c r="A21" t="s">
        <v>114</v>
      </c>
      <c r="B21" s="15" t="s">
        <v>115</v>
      </c>
    </row>
    <row r="22" spans="1:3" x14ac:dyDescent="0.25">
      <c r="A22" t="s">
        <v>112</v>
      </c>
      <c r="B22" s="15" t="s">
        <v>29</v>
      </c>
    </row>
    <row r="23" spans="1:3" x14ac:dyDescent="0.25">
      <c r="A23" t="s">
        <v>113</v>
      </c>
      <c r="B23" s="15" t="s">
        <v>29</v>
      </c>
    </row>
    <row r="26" spans="1:3" ht="15.75" thickBot="1" x14ac:dyDescent="0.3">
      <c r="A26" s="18" t="s">
        <v>134</v>
      </c>
      <c r="B26" s="19" t="s">
        <v>116</v>
      </c>
    </row>
    <row r="27" spans="1:3" ht="15.75" thickBot="1" x14ac:dyDescent="0.3">
      <c r="A27" s="20" t="s">
        <v>117</v>
      </c>
      <c r="B27" s="21">
        <v>0.105</v>
      </c>
    </row>
    <row r="28" spans="1:3" ht="15.75" thickBot="1" x14ac:dyDescent="0.3">
      <c r="A28" s="20" t="s">
        <v>118</v>
      </c>
      <c r="B28" s="21">
        <v>0.11</v>
      </c>
    </row>
    <row r="29" spans="1:3" ht="15.75" thickBot="1" x14ac:dyDescent="0.3">
      <c r="A29" s="20" t="s">
        <v>119</v>
      </c>
      <c r="B29" s="21">
        <v>0.115</v>
      </c>
    </row>
    <row r="30" spans="1:3" ht="15.75" thickBot="1" x14ac:dyDescent="0.3">
      <c r="A30" s="20" t="s">
        <v>120</v>
      </c>
      <c r="B30" s="21">
        <v>0.11799999999999999</v>
      </c>
    </row>
    <row r="31" spans="1:3" ht="15.75" thickBot="1" x14ac:dyDescent="0.3">
      <c r="A31" s="20" t="s">
        <v>121</v>
      </c>
      <c r="B31" s="21">
        <v>0.12</v>
      </c>
    </row>
    <row r="32" spans="1:3" ht="15.75" thickBot="1" x14ac:dyDescent="0.3">
      <c r="A32" s="20" t="s">
        <v>122</v>
      </c>
      <c r="B32" s="21">
        <v>0.11799999999999999</v>
      </c>
    </row>
    <row r="33" spans="1:2" ht="15.75" thickBot="1" x14ac:dyDescent="0.3">
      <c r="A33" s="20" t="s">
        <v>123</v>
      </c>
      <c r="B33" s="21">
        <v>0.115</v>
      </c>
    </row>
    <row r="34" spans="1:2" ht="15.75" thickBot="1" x14ac:dyDescent="0.3">
      <c r="A34" s="20" t="s">
        <v>124</v>
      </c>
      <c r="B34" s="21">
        <v>0.108</v>
      </c>
    </row>
    <row r="35" spans="1:2" ht="15.75" thickBot="1" x14ac:dyDescent="0.3">
      <c r="A35" s="20" t="s">
        <v>125</v>
      </c>
      <c r="B35" s="21">
        <v>9.2999999999999999E-2</v>
      </c>
    </row>
    <row r="36" spans="1:2" x14ac:dyDescent="0.25">
      <c r="A36" s="22" t="s">
        <v>126</v>
      </c>
      <c r="B36" s="23">
        <v>8.2000000000000003E-2</v>
      </c>
    </row>
  </sheetData>
  <mergeCells count="2">
    <mergeCell ref="A4:A8"/>
    <mergeCell ref="A9:A11"/>
  </mergeCell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17F10FB583C44CA864614603FC20BB" ma:contentTypeVersion="13" ma:contentTypeDescription="Create a new document." ma:contentTypeScope="" ma:versionID="d3a398ccd426e6552abd6200ba52e94a">
  <xsd:schema xmlns:xsd="http://www.w3.org/2001/XMLSchema" xmlns:xs="http://www.w3.org/2001/XMLSchema" xmlns:p="http://schemas.microsoft.com/office/2006/metadata/properties" xmlns:ns1="http://schemas.microsoft.com/sharepoint/v3" xmlns:ns3="4e351fea-38bb-4909-8c45-0b9cc27b82f2" xmlns:ns4="cbff1f03-a9ff-435b-9217-a77f6af56157" targetNamespace="http://schemas.microsoft.com/office/2006/metadata/properties" ma:root="true" ma:fieldsID="438ba5c0d274eb0adad07a2dd5162f5f" ns1:_="" ns3:_="" ns4:_="">
    <xsd:import namespace="http://schemas.microsoft.com/sharepoint/v3"/>
    <xsd:import namespace="4e351fea-38bb-4909-8c45-0b9cc27b82f2"/>
    <xsd:import namespace="cbff1f03-a9ff-435b-9217-a77f6af56157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1:_ip_UnifiedCompliancePolicyProperties" minOccurs="0"/>
                <xsd:element ref="ns1:_ip_UnifiedCompliancePolicyUIAction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351fea-38bb-4909-8c45-0b9cc27b82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1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ff1f03-a9ff-435b-9217-a77f6af56157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3926E04-31BC-4B33-85AB-1B3B71FF671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D591E37-3381-4F76-B578-25D1AAE82B2F}">
  <ds:schemaRefs>
    <ds:schemaRef ds:uri="4e351fea-38bb-4909-8c45-0b9cc27b82f2"/>
    <ds:schemaRef ds:uri="http://purl.org/dc/terms/"/>
    <ds:schemaRef ds:uri="http://schemas.microsoft.com/office/2006/documentManagement/types"/>
    <ds:schemaRef ds:uri="http://schemas.microsoft.com/sharepoint/v3"/>
    <ds:schemaRef ds:uri="http://www.w3.org/XML/1998/namespace"/>
    <ds:schemaRef ds:uri="http://schemas.microsoft.com/office/2006/metadata/properties"/>
    <ds:schemaRef ds:uri="cbff1f03-a9ff-435b-9217-a77f6af56157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BB8C3269-980E-479A-B0A1-F667BE91073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e351fea-38bb-4909-8c45-0b9cc27b82f2"/>
    <ds:schemaRef ds:uri="cbff1f03-a9ff-435b-9217-a77f6af5615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Huidig salarisverwerkingssyst.</vt:lpstr>
      <vt:lpstr>Statustabel</vt:lpstr>
      <vt:lpstr>Pensioenpremie</vt:lpstr>
    </vt:vector>
  </TitlesOfParts>
  <Company>AFAS Software B.V.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Hilbert Kok</dc:creator>
  <cp:lastModifiedBy>Rolinde Bergmans</cp:lastModifiedBy>
  <dcterms:created xsi:type="dcterms:W3CDTF">2016-03-14T13:13:14Z</dcterms:created>
  <dcterms:modified xsi:type="dcterms:W3CDTF">2019-09-09T19:27:28Z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0x010100A417F10FB583C44CA864614603FC20BB</vt:lpwstr>
  </property>
</Properties>
</file>